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adc\AE_Tickets\AE_HVDC_Training_Update\commutation reactance\"/>
    </mc:Choice>
  </mc:AlternateContent>
  <bookViews>
    <workbookView xWindow="0" yWindow="0" windowWidth="30540" windowHeight="1386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46" i="1" l="1"/>
  <c r="G47" i="1" s="1"/>
  <c r="G48" i="1" s="1"/>
  <c r="E46" i="1"/>
  <c r="E47" i="1" s="1"/>
  <c r="E48" i="1" s="1"/>
  <c r="G33" i="1"/>
  <c r="G34" i="1" s="1"/>
  <c r="G35" i="1" s="1"/>
  <c r="E33" i="1"/>
  <c r="E34" i="1" s="1"/>
  <c r="E35" i="1" s="1"/>
  <c r="G21" i="1"/>
  <c r="G22" i="1" s="1"/>
  <c r="G23" i="1" s="1"/>
  <c r="E21" i="1"/>
  <c r="E22" i="1" s="1"/>
  <c r="E23" i="1" s="1"/>
  <c r="F5" i="1"/>
  <c r="E18" i="1" s="1"/>
  <c r="F4" i="1"/>
  <c r="E16" i="1" s="1"/>
  <c r="E41" i="1" l="1"/>
  <c r="E43" i="1" s="1"/>
  <c r="E28" i="1"/>
  <c r="E30" i="1" s="1"/>
  <c r="G16" i="1"/>
  <c r="G28" i="1"/>
  <c r="G30" i="1" s="1"/>
  <c r="G41" i="1"/>
  <c r="G43" i="1" s="1"/>
  <c r="G18" i="1"/>
</calcChain>
</file>

<file path=xl/comments1.xml><?xml version="1.0" encoding="utf-8"?>
<comments xmlns="http://schemas.openxmlformats.org/spreadsheetml/2006/main">
  <authors>
    <author>Adrian Constantin</author>
  </authors>
  <commentList>
    <comment ref="D15" authorId="0" shapeId="0">
      <text>
        <r>
          <rPr>
            <b/>
            <sz val="9"/>
            <color indexed="81"/>
            <rFont val="Tahoma"/>
            <family val="2"/>
          </rPr>
          <t>Adrian Constantin:</t>
        </r>
        <r>
          <rPr>
            <sz val="9"/>
            <color indexed="81"/>
            <rFont val="Tahoma"/>
            <family val="2"/>
          </rPr>
          <t xml:space="preserve">
</t>
        </r>
      </text>
    </comment>
    <comment ref="D27" authorId="0" shapeId="0">
      <text>
        <r>
          <rPr>
            <b/>
            <sz val="9"/>
            <color indexed="81"/>
            <rFont val="Tahoma"/>
            <family val="2"/>
          </rPr>
          <t>Adrian Constantin:</t>
        </r>
        <r>
          <rPr>
            <sz val="9"/>
            <color indexed="81"/>
            <rFont val="Tahoma"/>
            <family val="2"/>
          </rPr>
          <t xml:space="preserve">
</t>
        </r>
      </text>
    </comment>
    <comment ref="D40" authorId="0" shapeId="0">
      <text>
        <r>
          <rPr>
            <b/>
            <sz val="9"/>
            <color indexed="81"/>
            <rFont val="Tahoma"/>
            <family val="2"/>
          </rPr>
          <t>Adrian Constantin:</t>
        </r>
        <r>
          <rPr>
            <sz val="9"/>
            <color indexed="81"/>
            <rFont val="Tahoma"/>
            <family val="2"/>
          </rPr>
          <t xml:space="preserve">
</t>
        </r>
      </text>
    </comment>
  </commentList>
</comments>
</file>

<file path=xl/sharedStrings.xml><?xml version="1.0" encoding="utf-8"?>
<sst xmlns="http://schemas.openxmlformats.org/spreadsheetml/2006/main" count="150" uniqueCount="53">
  <si>
    <t>s</t>
  </si>
  <si>
    <t>ol</t>
  </si>
  <si>
    <t>rad</t>
  </si>
  <si>
    <t>ol_deg</t>
  </si>
  <si>
    <t>deg</t>
  </si>
  <si>
    <t>Rectifier</t>
  </si>
  <si>
    <t>Inverter</t>
  </si>
  <si>
    <t>Xg</t>
  </si>
  <si>
    <t>UHV</t>
  </si>
  <si>
    <t>Uhvdc</t>
  </si>
  <si>
    <t>Shvdc</t>
  </si>
  <si>
    <t>kV</t>
  </si>
  <si>
    <t>MVA</t>
  </si>
  <si>
    <t>Zb_HV</t>
  </si>
  <si>
    <t>Ohm</t>
  </si>
  <si>
    <t>Zb_HVDC</t>
  </si>
  <si>
    <t>Xg_pu</t>
  </si>
  <si>
    <t>YES</t>
  </si>
  <si>
    <t>NO</t>
  </si>
  <si>
    <t>Shunt on?</t>
  </si>
  <si>
    <t>EMT results</t>
  </si>
  <si>
    <t>LDF results</t>
  </si>
  <si>
    <t xml:space="preserve"> </t>
  </si>
  <si>
    <t>System ratings</t>
  </si>
  <si>
    <t>Comments</t>
  </si>
  <si>
    <t>p.u.</t>
  </si>
  <si>
    <t>dt</t>
  </si>
  <si>
    <t>Use Xc at value:</t>
  </si>
  <si>
    <t>Xt</t>
  </si>
  <si>
    <t>in this case the shunt is connected and hence we assume that the commutating voltage is located at the shunt (the grid reactance is ignored)</t>
  </si>
  <si>
    <t>Study case: SC01</t>
  </si>
  <si>
    <t>assume two different values for the built-in transformer (one small, one typical)</t>
  </si>
  <si>
    <t>T_start</t>
  </si>
  <si>
    <t>T_end</t>
  </si>
  <si>
    <t>end of the same commutation instance</t>
  </si>
  <si>
    <t>start of one commutation instance</t>
  </si>
  <si>
    <t>us</t>
  </si>
  <si>
    <t>Study case: SC02</t>
  </si>
  <si>
    <t>for the rectifier, the shunt is connected -&gt; consider only the transformer
for the inverter, the shunt is not connected -&gt; consider both transformer and grid</t>
  </si>
  <si>
    <t>Study case: SC03</t>
  </si>
  <si>
    <t>for the rectifier, the shunt is not connected -&gt; consider both transformer and grid
for the inverter, the shunt is not connected -&gt; consider both transformer and grid</t>
  </si>
  <si>
    <t>Verification of commutation reactance using built-in HVDC transformer option in ElmHvdclcc element</t>
  </si>
  <si>
    <t>for the rectifier AND inverter: the load flow results are well matching the EMT simulation</t>
  </si>
  <si>
    <t xml:space="preserve">Skss @ HVDC </t>
  </si>
  <si>
    <t>In the case of a built-in HVDC transformer option in the ElmHvdclcc element, the value of the programmed commutation reactance is included always in the simulation. As such, this option, as it will be seen further, generates correct results only when the source impedance (i.e. the grid reactance) can be neglected i.e. the commutating voltage is found at the HV side of the converter transformer. In all other cases, deviations may occur with this option and therefore, an external representation of the transformer is recommended. The same considerations and conclusions will apply to the Rectifier/Inverter element (ElmRes).
In this example, the use of a large shunt compensation has the effect of creating a commutating voltage at the HV transformer side. Other equipment may also have the same effect (e.g. synchronous condensers, STATCOM, etc). The results of EMT simulation are compared with the results of the load flow model. An RMS simulation has not been executed, since the RMS model is based on the same equations as the load flow model - identical results are expected as in load flow. 
Note 1: the Load flow and RMS models use and are influenced by the commutation reactance.
Note 2: Whenever the commutating voltage is not located at the HV bus of the HVDC transformer, the value of the commutation reactance is dependent on the operation scenario and grid topology (i.e. its value will change every time that the impedance between the HVDC and the commutating voltage bus changes).
Note 3: In almost all cases, the commutation reactance must include the transformer reactance.</t>
  </si>
  <si>
    <t>for the rectifier and inverter: the load flow results are slightly deviating w.r.t. to the EMT simulation; it is recommended to use an external transformer option. 
The load flow results are in this case too optimistic by underestimating the effects of the grid reactance.</t>
  </si>
  <si>
    <t>for the rectifier: the load flow results are well matching the EMT simulation
for the inverter: the load flow results are deviating w.r.t. the EMT simulation; it is recommended to use an external transformer option.
The load flow results are in the case of the inverter too optimistic (small overlap angle) by underestimating the effects of the grid reactance.</t>
  </si>
  <si>
    <t>both stations have shunt compensation active</t>
  </si>
  <si>
    <t>only the rectifier station has shunt compensation active</t>
  </si>
  <si>
    <t>neither rectifier nor inverter stations have shunt compensation</t>
  </si>
  <si>
    <t>ol = overlap angle</t>
  </si>
  <si>
    <t>calculated using complete short circuit; Skss is around 10 GVA</t>
  </si>
  <si>
    <t>Skss is not precisely reported.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</si>
</sst>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sz val="11"/>
      <color rgb="FF9C6500"/>
      <name val="Calibri"/>
      <family val="2"/>
      <scheme val="minor"/>
    </font>
    <font>
      <b/>
      <sz val="11"/>
      <color rgb="FFFA7D00"/>
      <name val="Calibri"/>
      <family val="2"/>
      <scheme val="minor"/>
    </font>
    <font>
      <sz val="11"/>
      <color rgb="FFFA7D00"/>
      <name val="Calibri"/>
      <family val="2"/>
      <scheme val="minor"/>
    </font>
    <font>
      <b/>
      <sz val="11"/>
      <color theme="1"/>
      <name val="Calibri"/>
      <family val="2"/>
      <scheme val="minor"/>
    </font>
    <font>
      <b/>
      <sz val="20"/>
      <color theme="1"/>
      <name val="Calibri"/>
      <family val="2"/>
      <scheme val="minor"/>
    </font>
    <font>
      <b/>
      <sz val="11"/>
      <color rgb="FF92D050"/>
      <name val="Calibri"/>
      <family val="2"/>
      <scheme val="minor"/>
    </font>
    <font>
      <sz val="9"/>
      <color indexed="81"/>
      <name val="Tahoma"/>
      <family val="2"/>
    </font>
    <font>
      <b/>
      <sz val="9"/>
      <color indexed="81"/>
      <name val="Tahoma"/>
      <family val="2"/>
    </font>
    <font>
      <b/>
      <sz val="18"/>
      <color rgb="FFFA7D00"/>
      <name val="Calibri"/>
      <family val="2"/>
      <scheme val="minor"/>
    </font>
    <font>
      <b/>
      <sz val="10"/>
      <color theme="1"/>
      <name val="Calibri"/>
      <family val="2"/>
      <scheme val="minor"/>
    </font>
    <font>
      <b/>
      <sz val="9"/>
      <color theme="1"/>
      <name val="Calibri"/>
      <family val="2"/>
      <scheme val="minor"/>
    </font>
    <font>
      <u/>
      <sz val="11"/>
      <color theme="10"/>
      <name val="Calibri"/>
      <family val="2"/>
      <scheme val="minor"/>
    </font>
  </fonts>
  <fills count="4">
    <fill>
      <patternFill patternType="none"/>
    </fill>
    <fill>
      <patternFill patternType="gray125"/>
    </fill>
    <fill>
      <patternFill patternType="solid">
        <fgColor rgb="FFFFEB9C"/>
      </patternFill>
    </fill>
    <fill>
      <patternFill patternType="solid">
        <fgColor rgb="FFF2F2F2"/>
      </patternFill>
    </fill>
  </fills>
  <borders count="53">
    <border>
      <left/>
      <right/>
      <top/>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right style="thin">
        <color rgb="FF7F7F7F"/>
      </right>
      <top style="thin">
        <color rgb="FF7F7F7F"/>
      </top>
      <bottom style="thin">
        <color rgb="FF7F7F7F"/>
      </bottom>
      <diagonal/>
    </border>
    <border>
      <left style="medium">
        <color indexed="64"/>
      </left>
      <right style="medium">
        <color indexed="64"/>
      </right>
      <top style="thin">
        <color rgb="FF7F7F7F"/>
      </top>
      <bottom style="thin">
        <color rgb="FF7F7F7F"/>
      </bottom>
      <diagonal/>
    </border>
    <border>
      <left/>
      <right/>
      <top style="thin">
        <color rgb="FF7F7F7F"/>
      </top>
      <bottom style="thin">
        <color rgb="FF7F7F7F"/>
      </bottom>
      <diagonal/>
    </border>
    <border>
      <left style="thin">
        <color rgb="FF7F7F7F"/>
      </left>
      <right style="thin">
        <color rgb="FF7F7F7F"/>
      </right>
      <top style="medium">
        <color indexed="64"/>
      </top>
      <bottom style="thin">
        <color rgb="FF7F7F7F"/>
      </bottom>
      <diagonal/>
    </border>
    <border>
      <left/>
      <right/>
      <top style="medium">
        <color indexed="64"/>
      </top>
      <bottom style="thin">
        <color rgb="FF7F7F7F"/>
      </bottom>
      <diagonal/>
    </border>
    <border>
      <left style="medium">
        <color indexed="64"/>
      </left>
      <right style="thin">
        <color rgb="FF7F7F7F"/>
      </right>
      <top style="thin">
        <color rgb="FF7F7F7F"/>
      </top>
      <bottom style="thin">
        <color rgb="FF7F7F7F"/>
      </bottom>
      <diagonal/>
    </border>
    <border>
      <left style="thin">
        <color rgb="FF7F7F7F"/>
      </left>
      <right style="thin">
        <color rgb="FF7F7F7F"/>
      </right>
      <top/>
      <bottom style="thin">
        <color rgb="FF7F7F7F"/>
      </bottom>
      <diagonal/>
    </border>
    <border>
      <left style="thin">
        <color rgb="FF7F7F7F"/>
      </left>
      <right style="medium">
        <color indexed="64"/>
      </right>
      <top style="medium">
        <color indexed="64"/>
      </top>
      <bottom style="thin">
        <color rgb="FF7F7F7F"/>
      </bottom>
      <diagonal/>
    </border>
    <border>
      <left style="thin">
        <color rgb="FF7F7F7F"/>
      </left>
      <right style="medium">
        <color indexed="64"/>
      </right>
      <top style="thin">
        <color rgb="FF7F7F7F"/>
      </top>
      <bottom style="thin">
        <color rgb="FF7F7F7F"/>
      </bottom>
      <diagonal/>
    </border>
    <border>
      <left style="thin">
        <color rgb="FF7F7F7F"/>
      </left>
      <right style="medium">
        <color indexed="64"/>
      </right>
      <top style="thin">
        <color rgb="FF7F7F7F"/>
      </top>
      <bottom style="medium">
        <color indexed="64"/>
      </bottom>
      <diagonal/>
    </border>
    <border>
      <left/>
      <right style="medium">
        <color indexed="64"/>
      </right>
      <top style="medium">
        <color indexed="64"/>
      </top>
      <bottom style="thin">
        <color rgb="FF7F7F7F"/>
      </bottom>
      <diagonal/>
    </border>
    <border>
      <left/>
      <right style="medium">
        <color indexed="64"/>
      </right>
      <top style="thin">
        <color rgb="FF7F7F7F"/>
      </top>
      <bottom style="thin">
        <color rgb="FF7F7F7F"/>
      </bottom>
      <diagonal/>
    </border>
    <border>
      <left/>
      <right style="thin">
        <color rgb="FF7F7F7F"/>
      </right>
      <top style="medium">
        <color indexed="64"/>
      </top>
      <bottom style="thin">
        <color rgb="FF7F7F7F"/>
      </bottom>
      <diagonal/>
    </border>
    <border>
      <left/>
      <right style="thin">
        <color rgb="FF7F7F7F"/>
      </right>
      <top style="thin">
        <color rgb="FF7F7F7F"/>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rgb="FF7F7F7F"/>
      </top>
      <bottom style="thin">
        <color rgb="FF7F7F7F"/>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rgb="FF7F7F7F"/>
      </bottom>
      <diagonal/>
    </border>
    <border>
      <left style="medium">
        <color indexed="64"/>
      </left>
      <right style="thin">
        <color rgb="FF7F7F7F"/>
      </right>
      <top/>
      <bottom style="thin">
        <color rgb="FF7F7F7F"/>
      </bottom>
      <diagonal/>
    </border>
    <border>
      <left style="thin">
        <color rgb="FF7F7F7F"/>
      </left>
      <right style="medium">
        <color indexed="64"/>
      </right>
      <top/>
      <bottom style="thin">
        <color rgb="FF7F7F7F"/>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rgb="FF7F7F7F"/>
      </bottom>
      <diagonal/>
    </border>
    <border>
      <left/>
      <right/>
      <top style="medium">
        <color indexed="64"/>
      </top>
      <bottom style="medium">
        <color indexed="64"/>
      </bottom>
      <diagonal/>
    </border>
    <border>
      <left/>
      <right style="thin">
        <color rgb="FF7F7F7F"/>
      </right>
      <top/>
      <bottom style="thin">
        <color rgb="FF7F7F7F"/>
      </bottom>
      <diagonal/>
    </border>
    <border>
      <left style="medium">
        <color indexed="64"/>
      </left>
      <right/>
      <top style="thin">
        <color rgb="FF7F7F7F"/>
      </top>
      <bottom/>
      <diagonal/>
    </border>
    <border>
      <left/>
      <right style="thin">
        <color rgb="FF7F7F7F"/>
      </right>
      <top style="thin">
        <color rgb="FF7F7F7F"/>
      </top>
      <bottom/>
      <diagonal/>
    </border>
    <border>
      <left style="medium">
        <color indexed="64"/>
      </left>
      <right/>
      <top/>
      <bottom style="thin">
        <color rgb="FF7F7F7F"/>
      </bottom>
      <diagonal/>
    </border>
    <border>
      <left/>
      <right/>
      <top style="medium">
        <color indexed="64"/>
      </top>
      <bottom/>
      <diagonal/>
    </border>
    <border>
      <left style="medium">
        <color indexed="64"/>
      </left>
      <right style="medium">
        <color indexed="64"/>
      </right>
      <top/>
      <bottom/>
      <diagonal/>
    </border>
    <border>
      <left/>
      <right style="thin">
        <color rgb="FF7F7F7F"/>
      </right>
      <top/>
      <bottom/>
      <diagonal/>
    </border>
    <border>
      <left/>
      <right style="thin">
        <color rgb="FF7F7F7F"/>
      </right>
      <top/>
      <bottom style="medium">
        <color indexed="64"/>
      </bottom>
      <diagonal/>
    </border>
    <border>
      <left style="thin">
        <color rgb="FF7F7F7F"/>
      </left>
      <right style="medium">
        <color indexed="64"/>
      </right>
      <top style="thin">
        <color rgb="FF7F7F7F"/>
      </top>
      <bottom/>
      <diagonal/>
    </border>
    <border>
      <left/>
      <right style="thin">
        <color rgb="FF7F7F7F"/>
      </right>
      <top style="medium">
        <color indexed="64"/>
      </top>
      <bottom/>
      <diagonal/>
    </border>
    <border>
      <left style="medium">
        <color indexed="64"/>
      </left>
      <right/>
      <top style="thin">
        <color rgb="FF7F7F7F"/>
      </top>
      <bottom style="medium">
        <color indexed="64"/>
      </bottom>
      <diagonal/>
    </border>
    <border>
      <left/>
      <right/>
      <top/>
      <bottom style="medium">
        <color indexed="64"/>
      </bottom>
      <diagonal/>
    </border>
    <border>
      <left style="medium">
        <color indexed="64"/>
      </left>
      <right style="medium">
        <color indexed="64"/>
      </right>
      <top style="thin">
        <color rgb="FF7F7F7F"/>
      </top>
      <bottom/>
      <diagonal/>
    </border>
    <border>
      <left style="medium">
        <color indexed="64"/>
      </left>
      <right style="medium">
        <color indexed="64"/>
      </right>
      <top/>
      <bottom style="medium">
        <color indexed="64"/>
      </bottom>
      <diagonal/>
    </border>
    <border>
      <left/>
      <right/>
      <top style="thin">
        <color rgb="FF7F7F7F"/>
      </top>
      <bottom/>
      <diagonal/>
    </border>
    <border>
      <left/>
      <right style="medium">
        <color indexed="64"/>
      </right>
      <top style="thin">
        <color rgb="FF7F7F7F"/>
      </top>
      <bottom/>
      <diagonal/>
    </border>
  </borders>
  <cellStyleXfs count="4">
    <xf numFmtId="0" fontId="0" fillId="0" borderId="0"/>
    <xf numFmtId="0" fontId="1" fillId="2" borderId="0" applyNumberFormat="0" applyBorder="0" applyAlignment="0" applyProtection="0"/>
    <xf numFmtId="0" fontId="2" fillId="3" borderId="1" applyNumberFormat="0" applyAlignment="0" applyProtection="0"/>
    <xf numFmtId="0" fontId="12" fillId="0" borderId="0" applyNumberFormat="0" applyFill="0" applyBorder="0" applyAlignment="0" applyProtection="0"/>
  </cellStyleXfs>
  <cellXfs count="115">
    <xf numFmtId="0" fontId="0" fillId="0" borderId="0" xfId="0"/>
    <xf numFmtId="0" fontId="4" fillId="0" borderId="0" xfId="0" applyFont="1"/>
    <xf numFmtId="0" fontId="2" fillId="3" borderId="3" xfId="2" applyBorder="1"/>
    <xf numFmtId="0" fontId="2" fillId="3" borderId="4" xfId="2" applyBorder="1"/>
    <xf numFmtId="0" fontId="2" fillId="3" borderId="6" xfId="2" applyBorder="1"/>
    <xf numFmtId="0" fontId="2" fillId="3" borderId="1" xfId="2" applyBorder="1"/>
    <xf numFmtId="0" fontId="2" fillId="3" borderId="10" xfId="2" applyBorder="1"/>
    <xf numFmtId="0" fontId="2" fillId="3" borderId="11" xfId="2" applyBorder="1"/>
    <xf numFmtId="0" fontId="2" fillId="3" borderId="15" xfId="2" applyBorder="1"/>
    <xf numFmtId="0" fontId="2" fillId="3" borderId="27" xfId="2" applyBorder="1" applyAlignment="1">
      <alignment horizontal="center"/>
    </xf>
    <xf numFmtId="0" fontId="2" fillId="3" borderId="5" xfId="2" applyBorder="1" applyAlignment="1">
      <alignment horizontal="center"/>
    </xf>
    <xf numFmtId="0" fontId="2" fillId="3" borderId="14" xfId="2" applyBorder="1" applyAlignment="1">
      <alignment horizontal="center"/>
    </xf>
    <xf numFmtId="0" fontId="9" fillId="3" borderId="33" xfId="2" applyFont="1" applyBorder="1" applyAlignment="1">
      <alignment horizontal="center"/>
    </xf>
    <xf numFmtId="0" fontId="9" fillId="3" borderId="34" xfId="2" applyFont="1" applyBorder="1" applyAlignment="1">
      <alignment horizontal="center"/>
    </xf>
    <xf numFmtId="0" fontId="2" fillId="3" borderId="35" xfId="2" applyBorder="1"/>
    <xf numFmtId="0" fontId="9" fillId="3" borderId="36" xfId="2" applyFont="1" applyBorder="1" applyAlignment="1">
      <alignment horizontal="center"/>
    </xf>
    <xf numFmtId="0" fontId="9" fillId="3" borderId="2" xfId="2" applyFont="1" applyBorder="1" applyAlignment="1"/>
    <xf numFmtId="0" fontId="2" fillId="3" borderId="38" xfId="2" applyBorder="1" applyAlignment="1">
      <alignment horizontal="center" vertical="center"/>
    </xf>
    <xf numFmtId="0" fontId="2" fillId="3" borderId="39" xfId="2" applyBorder="1" applyAlignment="1">
      <alignment horizontal="center" vertical="center"/>
    </xf>
    <xf numFmtId="0" fontId="2" fillId="3" borderId="40" xfId="2" applyBorder="1" applyAlignment="1">
      <alignment horizontal="center" vertical="center"/>
    </xf>
    <xf numFmtId="0" fontId="2" fillId="3" borderId="37" xfId="2" applyBorder="1" applyAlignment="1">
      <alignment horizontal="center" vertical="center"/>
    </xf>
    <xf numFmtId="0" fontId="2" fillId="3" borderId="33" xfId="2" applyFont="1" applyBorder="1" applyAlignment="1">
      <alignment horizontal="center"/>
    </xf>
    <xf numFmtId="0" fontId="2" fillId="3" borderId="36" xfId="2" applyFont="1" applyBorder="1" applyAlignment="1">
      <alignment horizontal="center"/>
    </xf>
    <xf numFmtId="0" fontId="2" fillId="3" borderId="34" xfId="2" applyFont="1" applyBorder="1" applyAlignment="1">
      <alignment horizontal="center"/>
    </xf>
    <xf numFmtId="0" fontId="9" fillId="3" borderId="33" xfId="2" applyFont="1" applyBorder="1" applyAlignment="1">
      <alignment horizontal="center"/>
    </xf>
    <xf numFmtId="0" fontId="9" fillId="3" borderId="34" xfId="2" applyFont="1" applyBorder="1" applyAlignment="1">
      <alignment horizontal="center"/>
    </xf>
    <xf numFmtId="0" fontId="9" fillId="3" borderId="36" xfId="2" applyFont="1" applyBorder="1" applyAlignment="1">
      <alignment horizontal="center"/>
    </xf>
    <xf numFmtId="0" fontId="2" fillId="3" borderId="19" xfId="2" applyBorder="1" applyAlignment="1">
      <alignment horizontal="center" vertical="center"/>
    </xf>
    <xf numFmtId="0" fontId="2" fillId="3" borderId="43" xfId="2" applyBorder="1" applyAlignment="1">
      <alignment horizontal="center" vertical="center"/>
    </xf>
    <xf numFmtId="0" fontId="6" fillId="3" borderId="19" xfId="2" applyFont="1" applyBorder="1" applyAlignment="1">
      <alignment horizontal="center"/>
    </xf>
    <xf numFmtId="0" fontId="6" fillId="3" borderId="31" xfId="2" applyFont="1" applyBorder="1" applyAlignment="1">
      <alignment horizontal="center"/>
    </xf>
    <xf numFmtId="0" fontId="6" fillId="3" borderId="9" xfId="2" applyFont="1" applyBorder="1" applyAlignment="1">
      <alignment horizontal="center"/>
    </xf>
    <xf numFmtId="0" fontId="6" fillId="3" borderId="32" xfId="2" applyFont="1" applyBorder="1" applyAlignment="1">
      <alignment horizontal="center"/>
    </xf>
    <xf numFmtId="0" fontId="2" fillId="3" borderId="38" xfId="2" applyBorder="1" applyAlignment="1">
      <alignment horizontal="center" vertical="center"/>
    </xf>
    <xf numFmtId="0" fontId="2" fillId="3" borderId="39" xfId="2" applyBorder="1" applyAlignment="1">
      <alignment horizontal="center" vertical="center"/>
    </xf>
    <xf numFmtId="0" fontId="2" fillId="3" borderId="19" xfId="2" applyBorder="1" applyAlignment="1">
      <alignment horizontal="center" vertical="center"/>
    </xf>
    <xf numFmtId="0" fontId="2" fillId="3" borderId="43" xfId="2" applyBorder="1" applyAlignment="1">
      <alignment horizontal="center" vertical="center"/>
    </xf>
    <xf numFmtId="0" fontId="2" fillId="3" borderId="40" xfId="2" applyBorder="1" applyAlignment="1">
      <alignment horizontal="center" vertical="center"/>
    </xf>
    <xf numFmtId="0" fontId="2" fillId="3" borderId="37" xfId="2" applyBorder="1" applyAlignment="1">
      <alignment horizontal="center" vertical="center"/>
    </xf>
    <xf numFmtId="0" fontId="2" fillId="3" borderId="4" xfId="2" applyBorder="1" applyAlignment="1">
      <alignment wrapText="1"/>
    </xf>
    <xf numFmtId="0" fontId="2" fillId="3" borderId="21" xfId="2" applyBorder="1" applyAlignment="1">
      <alignment horizontal="center" vertical="center"/>
    </xf>
    <xf numFmtId="0" fontId="2" fillId="3" borderId="44" xfId="2" applyBorder="1" applyAlignment="1">
      <alignment horizontal="center" vertical="center"/>
    </xf>
    <xf numFmtId="0" fontId="2" fillId="3" borderId="27" xfId="2" applyBorder="1" applyAlignment="1">
      <alignment horizontal="center" vertical="center"/>
    </xf>
    <xf numFmtId="0" fontId="2" fillId="3" borderId="5" xfId="2" applyBorder="1" applyAlignment="1">
      <alignment horizontal="center" vertical="center"/>
    </xf>
    <xf numFmtId="0" fontId="2" fillId="3" borderId="14" xfId="2" applyBorder="1" applyAlignment="1">
      <alignment horizontal="center" vertical="center"/>
    </xf>
    <xf numFmtId="0" fontId="2" fillId="3" borderId="3" xfId="2" applyBorder="1" applyAlignment="1">
      <alignment horizontal="center" vertical="center"/>
    </xf>
    <xf numFmtId="0" fontId="10" fillId="0" borderId="0" xfId="0" applyFont="1" applyAlignment="1">
      <alignment vertical="top" wrapText="1"/>
    </xf>
    <xf numFmtId="0" fontId="0" fillId="0" borderId="0" xfId="0" applyBorder="1"/>
    <xf numFmtId="0" fontId="2" fillId="3" borderId="33" xfId="2" applyBorder="1" applyAlignment="1">
      <alignment horizontal="center" vertical="center"/>
    </xf>
    <xf numFmtId="0" fontId="2" fillId="3" borderId="36" xfId="2" applyBorder="1" applyAlignment="1">
      <alignment horizontal="center" vertical="center"/>
    </xf>
    <xf numFmtId="0" fontId="2" fillId="3" borderId="34" xfId="2" applyBorder="1" applyAlignment="1">
      <alignment horizontal="center" vertical="center"/>
    </xf>
    <xf numFmtId="0" fontId="6" fillId="3" borderId="30" xfId="2" applyFont="1" applyBorder="1" applyAlignment="1">
      <alignment horizontal="center"/>
    </xf>
    <xf numFmtId="0" fontId="6" fillId="3" borderId="7" xfId="2" applyFont="1" applyBorder="1" applyAlignment="1">
      <alignment horizontal="center"/>
    </xf>
    <xf numFmtId="0" fontId="6" fillId="3" borderId="13" xfId="2" applyFont="1" applyBorder="1" applyAlignment="1">
      <alignment horizontal="center"/>
    </xf>
    <xf numFmtId="0" fontId="6" fillId="3" borderId="38" xfId="2" applyFont="1" applyBorder="1" applyAlignment="1">
      <alignment horizontal="center"/>
    </xf>
    <xf numFmtId="0" fontId="6" fillId="3" borderId="39" xfId="2" applyFont="1" applyBorder="1" applyAlignment="1">
      <alignment horizontal="center"/>
    </xf>
    <xf numFmtId="0" fontId="6" fillId="3" borderId="43" xfId="2" applyFont="1" applyBorder="1" applyAlignment="1">
      <alignment horizontal="center"/>
    </xf>
    <xf numFmtId="0" fontId="6" fillId="3" borderId="40" xfId="2" applyFont="1" applyBorder="1" applyAlignment="1">
      <alignment horizontal="center"/>
    </xf>
    <xf numFmtId="0" fontId="6" fillId="3" borderId="37" xfId="2" applyFont="1" applyBorder="1" applyAlignment="1">
      <alignment horizontal="center"/>
    </xf>
    <xf numFmtId="0" fontId="6" fillId="3" borderId="21" xfId="2" applyFont="1" applyBorder="1" applyAlignment="1">
      <alignment horizontal="center"/>
    </xf>
    <xf numFmtId="0" fontId="6" fillId="3" borderId="44" xfId="2" applyFont="1" applyBorder="1" applyAlignment="1">
      <alignment horizontal="center"/>
    </xf>
    <xf numFmtId="0" fontId="2" fillId="3" borderId="17" xfId="2" applyBorder="1" applyAlignment="1">
      <alignment horizontal="center" vertical="center"/>
    </xf>
    <xf numFmtId="0" fontId="2" fillId="3" borderId="46" xfId="2" applyBorder="1" applyAlignment="1">
      <alignment horizontal="center" vertical="center"/>
    </xf>
    <xf numFmtId="0" fontId="2" fillId="3" borderId="47" xfId="2" applyBorder="1" applyAlignment="1">
      <alignment horizontal="center" vertical="center"/>
    </xf>
    <xf numFmtId="0" fontId="2" fillId="3" borderId="16" xfId="2" applyBorder="1" applyAlignment="1">
      <alignment horizontal="center" vertical="center"/>
    </xf>
    <xf numFmtId="0" fontId="5" fillId="0" borderId="0" xfId="0" applyFont="1" applyAlignment="1">
      <alignment horizontal="center"/>
    </xf>
    <xf numFmtId="0" fontId="1" fillId="2" borderId="17" xfId="1" applyBorder="1" applyAlignment="1">
      <alignment horizontal="center"/>
    </xf>
    <xf numFmtId="0" fontId="1" fillId="2" borderId="41" xfId="1" applyBorder="1" applyAlignment="1">
      <alignment horizontal="center"/>
    </xf>
    <xf numFmtId="0" fontId="1" fillId="2" borderId="19" xfId="1" applyBorder="1"/>
    <xf numFmtId="0" fontId="1" fillId="2" borderId="0" xfId="1" applyBorder="1"/>
    <xf numFmtId="0" fontId="1" fillId="2" borderId="21" xfId="1" applyBorder="1"/>
    <xf numFmtId="0" fontId="1" fillId="2" borderId="48" xfId="1" applyBorder="1"/>
    <xf numFmtId="0" fontId="1" fillId="2" borderId="18" xfId="1" applyBorder="1" applyAlignment="1">
      <alignment horizontal="center"/>
    </xf>
    <xf numFmtId="0" fontId="1" fillId="2" borderId="20" xfId="1" applyBorder="1"/>
    <xf numFmtId="0" fontId="1" fillId="2" borderId="22" xfId="1" applyBorder="1"/>
    <xf numFmtId="0" fontId="11" fillId="0" borderId="0" xfId="0" applyFont="1" applyAlignment="1">
      <alignment horizontal="left" vertical="top" wrapText="1"/>
    </xf>
    <xf numFmtId="0" fontId="2" fillId="3" borderId="49" xfId="2" applyBorder="1" applyAlignment="1">
      <alignment horizontal="left" vertical="top" wrapText="1"/>
    </xf>
    <xf numFmtId="0" fontId="2" fillId="3" borderId="35" xfId="2" applyBorder="1" applyAlignment="1">
      <alignment horizontal="left" vertical="top"/>
    </xf>
    <xf numFmtId="0" fontId="2" fillId="3" borderId="50" xfId="2" applyBorder="1" applyAlignment="1">
      <alignment horizontal="left" vertical="top" wrapText="1"/>
    </xf>
    <xf numFmtId="0" fontId="12" fillId="2" borderId="19" xfId="3" applyFill="1" applyBorder="1"/>
    <xf numFmtId="0" fontId="2" fillId="3" borderId="42" xfId="2" applyBorder="1" applyAlignment="1">
      <alignment horizontal="left" vertical="top" wrapText="1"/>
    </xf>
    <xf numFmtId="0" fontId="2" fillId="3" borderId="2" xfId="2" applyFont="1" applyBorder="1" applyAlignment="1"/>
    <xf numFmtId="0" fontId="2" fillId="3" borderId="38" xfId="2" applyBorder="1" applyAlignment="1"/>
    <xf numFmtId="0" fontId="2" fillId="3" borderId="51" xfId="2" applyBorder="1" applyAlignment="1"/>
    <xf numFmtId="0" fontId="2" fillId="3" borderId="52" xfId="2" applyBorder="1" applyAlignment="1"/>
    <xf numFmtId="0" fontId="2" fillId="3" borderId="0" xfId="2" applyBorder="1" applyAlignment="1"/>
    <xf numFmtId="0" fontId="2" fillId="3" borderId="20" xfId="2" applyBorder="1" applyAlignment="1"/>
    <xf numFmtId="0" fontId="2" fillId="3" borderId="21" xfId="2" applyBorder="1" applyAlignment="1"/>
    <xf numFmtId="0" fontId="2" fillId="3" borderId="48" xfId="2" applyBorder="1" applyAlignment="1"/>
    <xf numFmtId="0" fontId="2" fillId="3" borderId="22" xfId="2" applyBorder="1" applyAlignment="1"/>
    <xf numFmtId="0" fontId="3" fillId="3" borderId="19" xfId="2" applyFont="1" applyBorder="1" applyAlignment="1"/>
    <xf numFmtId="0" fontId="2" fillId="3" borderId="11" xfId="2" applyBorder="1" applyAlignment="1">
      <alignment horizontal="left" vertical="top"/>
    </xf>
    <xf numFmtId="0" fontId="2" fillId="3" borderId="45" xfId="2" applyBorder="1" applyAlignment="1">
      <alignment horizontal="left" vertical="top"/>
    </xf>
    <xf numFmtId="0" fontId="2" fillId="3" borderId="32" xfId="2" applyBorder="1" applyAlignment="1">
      <alignment horizontal="left" vertical="top"/>
    </xf>
    <xf numFmtId="0" fontId="2" fillId="3" borderId="12" xfId="2" applyBorder="1" applyAlignment="1">
      <alignment horizontal="left" vertical="top"/>
    </xf>
    <xf numFmtId="0" fontId="2" fillId="3" borderId="8" xfId="2" applyBorder="1" applyAlignment="1">
      <alignment horizontal="right"/>
    </xf>
    <xf numFmtId="0" fontId="3" fillId="3" borderId="11" xfId="2" applyFont="1" applyBorder="1" applyAlignment="1">
      <alignment horizontal="right" vertical="center"/>
    </xf>
    <xf numFmtId="0" fontId="2" fillId="3" borderId="3" xfId="2" applyBorder="1" applyAlignment="1">
      <alignment horizontal="right"/>
    </xf>
    <xf numFmtId="0" fontId="3" fillId="3" borderId="1" xfId="2" applyFont="1" applyBorder="1" applyAlignment="1">
      <alignment horizontal="right" vertical="center"/>
    </xf>
    <xf numFmtId="0" fontId="2" fillId="3" borderId="23" xfId="2" applyBorder="1" applyAlignment="1">
      <alignment horizontal="right"/>
    </xf>
    <xf numFmtId="0" fontId="3" fillId="3" borderId="24" xfId="2" applyFont="1" applyBorder="1" applyAlignment="1">
      <alignment horizontal="right" vertical="center"/>
    </xf>
    <xf numFmtId="11" fontId="2" fillId="3" borderId="3" xfId="2" applyNumberFormat="1" applyBorder="1" applyAlignment="1">
      <alignment horizontal="right"/>
    </xf>
    <xf numFmtId="11" fontId="2" fillId="3" borderId="23" xfId="2" applyNumberFormat="1" applyBorder="1" applyAlignment="1">
      <alignment horizontal="right"/>
    </xf>
    <xf numFmtId="0" fontId="9" fillId="3" borderId="33" xfId="2" applyFont="1" applyBorder="1" applyAlignment="1">
      <alignment horizontal="right"/>
    </xf>
    <xf numFmtId="0" fontId="9" fillId="3" borderId="36" xfId="2" applyFont="1" applyBorder="1" applyAlignment="1">
      <alignment horizontal="right"/>
    </xf>
    <xf numFmtId="0" fontId="9" fillId="3" borderId="34" xfId="2" applyFont="1" applyBorder="1" applyAlignment="1">
      <alignment horizontal="right"/>
    </xf>
    <xf numFmtId="0" fontId="3" fillId="3" borderId="24" xfId="2" applyFont="1" applyBorder="1" applyAlignment="1">
      <alignment horizontal="right"/>
    </xf>
    <xf numFmtId="0" fontId="2" fillId="3" borderId="11" xfId="2" applyBorder="1" applyAlignment="1">
      <alignment horizontal="right"/>
    </xf>
    <xf numFmtId="11" fontId="2" fillId="3" borderId="25" xfId="2" applyNumberFormat="1" applyBorder="1" applyAlignment="1">
      <alignment horizontal="right" vertical="center"/>
    </xf>
    <xf numFmtId="0" fontId="3" fillId="3" borderId="26" xfId="2" applyFont="1" applyBorder="1" applyAlignment="1">
      <alignment horizontal="right" vertical="center"/>
    </xf>
    <xf numFmtId="0" fontId="2" fillId="3" borderId="16" xfId="2" applyBorder="1" applyAlignment="1">
      <alignment horizontal="right" vertical="center"/>
    </xf>
    <xf numFmtId="0" fontId="6" fillId="3" borderId="28" xfId="2" applyFont="1" applyBorder="1" applyAlignment="1">
      <alignment horizontal="center" vertical="center"/>
    </xf>
    <xf numFmtId="0" fontId="6" fillId="3" borderId="29" xfId="2" applyFont="1" applyBorder="1" applyAlignment="1">
      <alignment horizontal="center" vertical="center"/>
    </xf>
    <xf numFmtId="0" fontId="6" fillId="3" borderId="30" xfId="2" applyFont="1" applyBorder="1" applyAlignment="1">
      <alignment horizontal="center" vertical="center"/>
    </xf>
    <xf numFmtId="0" fontId="6" fillId="3" borderId="13" xfId="2" applyFont="1" applyBorder="1" applyAlignment="1">
      <alignment horizontal="center" vertical="center"/>
    </xf>
  </cellXfs>
  <cellStyles count="4">
    <cellStyle name="Calculation" xfId="2" builtinId="22"/>
    <cellStyle name="Hyperlink" xfId="3" builtinId="8"/>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mailto:Skss@HVDC%20terminals"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49"/>
  <sheetViews>
    <sheetView tabSelected="1" zoomScale="175" zoomScaleNormal="175" workbookViewId="0">
      <selection activeCell="I39" sqref="I39"/>
    </sheetView>
  </sheetViews>
  <sheetFormatPr defaultRowHeight="15" x14ac:dyDescent="0.25"/>
  <cols>
    <col min="1" max="1" width="12.140625" customWidth="1"/>
    <col min="2" max="2" width="13.7109375" customWidth="1"/>
    <col min="5" max="5" width="13.42578125" customWidth="1"/>
    <col min="6" max="6" width="6.28515625" customWidth="1"/>
    <col min="9" max="9" width="125.7109375" customWidth="1"/>
    <col min="10" max="10" width="10.42578125" customWidth="1"/>
    <col min="11" max="11" width="4.42578125" customWidth="1"/>
    <col min="12" max="12" width="25.42578125" hidden="1" customWidth="1"/>
  </cols>
  <sheetData>
    <row r="1" spans="1:14" ht="26.25" x14ac:dyDescent="0.4">
      <c r="A1" s="65" t="s">
        <v>41</v>
      </c>
      <c r="B1" s="65"/>
      <c r="C1" s="65"/>
      <c r="D1" s="65"/>
      <c r="E1" s="65"/>
      <c r="F1" s="65"/>
      <c r="G1" s="65"/>
      <c r="H1" s="65"/>
      <c r="I1" s="65"/>
    </row>
    <row r="2" spans="1:14" ht="121.5" customHeight="1" x14ac:dyDescent="0.25">
      <c r="A2" s="75" t="s">
        <v>44</v>
      </c>
      <c r="B2" s="75"/>
      <c r="C2" s="75"/>
      <c r="D2" s="75"/>
      <c r="E2" s="75"/>
      <c r="F2" s="75"/>
      <c r="G2" s="75"/>
      <c r="H2" s="75"/>
      <c r="I2" s="75"/>
      <c r="J2" s="46"/>
      <c r="K2" s="46"/>
      <c r="L2" s="46"/>
    </row>
    <row r="3" spans="1:14" ht="15.75" thickBot="1" x14ac:dyDescent="0.3"/>
    <row r="4" spans="1:14" x14ac:dyDescent="0.25">
      <c r="B4" s="66" t="s">
        <v>23</v>
      </c>
      <c r="C4" s="67"/>
      <c r="D4" s="72"/>
      <c r="E4" s="8" t="s">
        <v>13</v>
      </c>
      <c r="F4" s="4">
        <f>C5*C5/C8</f>
        <v>160</v>
      </c>
      <c r="G4" s="6" t="s">
        <v>14</v>
      </c>
    </row>
    <row r="5" spans="1:14" x14ac:dyDescent="0.25">
      <c r="B5" s="68" t="s">
        <v>8</v>
      </c>
      <c r="C5" s="69">
        <v>400</v>
      </c>
      <c r="D5" s="73" t="s">
        <v>11</v>
      </c>
      <c r="E5" s="2" t="s">
        <v>15</v>
      </c>
      <c r="F5" s="5">
        <f>C6*C6/C8</f>
        <v>40</v>
      </c>
      <c r="G5" s="7" t="s">
        <v>14</v>
      </c>
    </row>
    <row r="6" spans="1:14" x14ac:dyDescent="0.25">
      <c r="B6" s="68" t="s">
        <v>9</v>
      </c>
      <c r="C6" s="69">
        <v>200</v>
      </c>
      <c r="D6" s="73" t="s">
        <v>11</v>
      </c>
      <c r="E6" s="82"/>
      <c r="F6" s="83"/>
      <c r="G6" s="84"/>
    </row>
    <row r="7" spans="1:14" x14ac:dyDescent="0.25">
      <c r="B7" s="79" t="s">
        <v>43</v>
      </c>
      <c r="C7" s="69">
        <v>10000</v>
      </c>
      <c r="D7" s="73" t="s">
        <v>12</v>
      </c>
      <c r="E7" s="90" t="s">
        <v>52</v>
      </c>
      <c r="F7" s="85"/>
      <c r="G7" s="86"/>
    </row>
    <row r="8" spans="1:14" ht="15.75" thickBot="1" x14ac:dyDescent="0.3">
      <c r="B8" s="70" t="s">
        <v>10</v>
      </c>
      <c r="C8" s="71">
        <v>1000</v>
      </c>
      <c r="D8" s="74" t="s">
        <v>12</v>
      </c>
      <c r="E8" s="87"/>
      <c r="F8" s="88"/>
      <c r="G8" s="89"/>
    </row>
    <row r="11" spans="1:14" ht="15.75" thickBot="1" x14ac:dyDescent="0.3">
      <c r="L11" t="s">
        <v>22</v>
      </c>
      <c r="N11" s="1"/>
    </row>
    <row r="12" spans="1:14" ht="24" thickBot="1" x14ac:dyDescent="0.4">
      <c r="B12" s="24"/>
      <c r="C12" s="26"/>
      <c r="D12" s="25"/>
      <c r="E12" s="12" t="s">
        <v>5</v>
      </c>
      <c r="F12" s="13"/>
      <c r="G12" s="12" t="s">
        <v>6</v>
      </c>
      <c r="H12" s="13"/>
      <c r="I12" s="16" t="s">
        <v>24</v>
      </c>
    </row>
    <row r="13" spans="1:14" ht="24" thickBot="1" x14ac:dyDescent="0.4">
      <c r="B13" s="21" t="s">
        <v>30</v>
      </c>
      <c r="C13" s="22"/>
      <c r="D13" s="23"/>
      <c r="E13" s="12"/>
      <c r="F13" s="15"/>
      <c r="G13" s="15"/>
      <c r="H13" s="13"/>
      <c r="I13" s="81" t="s">
        <v>47</v>
      </c>
    </row>
    <row r="14" spans="1:14" x14ac:dyDescent="0.25">
      <c r="B14" s="51" t="s">
        <v>19</v>
      </c>
      <c r="C14" s="52"/>
      <c r="D14" s="53"/>
      <c r="E14" s="111" t="s">
        <v>17</v>
      </c>
      <c r="F14" s="112"/>
      <c r="G14" s="113" t="s">
        <v>17</v>
      </c>
      <c r="H14" s="114"/>
      <c r="I14" s="14"/>
    </row>
    <row r="15" spans="1:14" x14ac:dyDescent="0.25">
      <c r="B15" s="54"/>
      <c r="C15" s="55"/>
      <c r="D15" s="91" t="s">
        <v>7</v>
      </c>
      <c r="E15" s="95">
        <v>16.93</v>
      </c>
      <c r="F15" s="96" t="s">
        <v>14</v>
      </c>
      <c r="G15" s="97">
        <v>16.93</v>
      </c>
      <c r="H15" s="98" t="s">
        <v>14</v>
      </c>
      <c r="I15" s="3" t="s">
        <v>51</v>
      </c>
    </row>
    <row r="16" spans="1:14" x14ac:dyDescent="0.25">
      <c r="B16" s="29"/>
      <c r="C16" s="56"/>
      <c r="D16" s="91" t="s">
        <v>16</v>
      </c>
      <c r="E16" s="95">
        <f>E15/$F$4</f>
        <v>0.1058125</v>
      </c>
      <c r="F16" s="96" t="s">
        <v>25</v>
      </c>
      <c r="G16" s="97">
        <f>G15/$F$4</f>
        <v>0.1058125</v>
      </c>
      <c r="H16" s="98" t="s">
        <v>25</v>
      </c>
      <c r="I16" s="3"/>
    </row>
    <row r="17" spans="2:14" x14ac:dyDescent="0.25">
      <c r="B17" s="57"/>
      <c r="C17" s="58"/>
      <c r="D17" s="91" t="s">
        <v>28</v>
      </c>
      <c r="E17" s="99">
        <v>0.06</v>
      </c>
      <c r="F17" s="100" t="s">
        <v>25</v>
      </c>
      <c r="G17" s="97">
        <v>0.1</v>
      </c>
      <c r="H17" s="96" t="s">
        <v>25</v>
      </c>
      <c r="I17" s="3" t="s">
        <v>31</v>
      </c>
    </row>
    <row r="18" spans="2:14" x14ac:dyDescent="0.25">
      <c r="B18" s="9" t="s">
        <v>27</v>
      </c>
      <c r="C18" s="10"/>
      <c r="D18" s="11"/>
      <c r="E18" s="99">
        <f>E17*$F$5</f>
        <v>2.4</v>
      </c>
      <c r="F18" s="100" t="s">
        <v>14</v>
      </c>
      <c r="G18" s="101">
        <f>G17*$F$5</f>
        <v>4</v>
      </c>
      <c r="H18" s="100" t="s">
        <v>14</v>
      </c>
      <c r="I18" s="3" t="s">
        <v>29</v>
      </c>
    </row>
    <row r="19" spans="2:14" x14ac:dyDescent="0.25">
      <c r="B19" s="17" t="s">
        <v>20</v>
      </c>
      <c r="C19" s="18"/>
      <c r="D19" s="91" t="s">
        <v>32</v>
      </c>
      <c r="E19" s="99">
        <v>5607</v>
      </c>
      <c r="F19" s="100" t="s">
        <v>36</v>
      </c>
      <c r="G19" s="97">
        <v>7431</v>
      </c>
      <c r="H19" s="96" t="s">
        <v>36</v>
      </c>
      <c r="I19" s="3" t="s">
        <v>35</v>
      </c>
    </row>
    <row r="20" spans="2:14" x14ac:dyDescent="0.25">
      <c r="B20" s="27"/>
      <c r="C20" s="28"/>
      <c r="D20" s="91" t="s">
        <v>33</v>
      </c>
      <c r="E20" s="99">
        <v>5746</v>
      </c>
      <c r="F20" s="100" t="s">
        <v>36</v>
      </c>
      <c r="G20" s="97">
        <v>7648</v>
      </c>
      <c r="H20" s="96" t="s">
        <v>36</v>
      </c>
      <c r="I20" s="3" t="s">
        <v>34</v>
      </c>
    </row>
    <row r="21" spans="2:14" x14ac:dyDescent="0.25">
      <c r="B21" s="27"/>
      <c r="C21" s="28"/>
      <c r="D21" s="91" t="s">
        <v>26</v>
      </c>
      <c r="E21" s="102">
        <f>(E20-E19)*0.000001</f>
        <v>1.3899999999999999E-4</v>
      </c>
      <c r="F21" s="100" t="s">
        <v>0</v>
      </c>
      <c r="G21" s="102">
        <f>(G20-G19)*0.000001</f>
        <v>2.1699999999999999E-4</v>
      </c>
      <c r="H21" s="96" t="s">
        <v>0</v>
      </c>
      <c r="I21" s="3"/>
    </row>
    <row r="22" spans="2:14" x14ac:dyDescent="0.25">
      <c r="B22" s="27"/>
      <c r="C22" s="28"/>
      <c r="D22" s="91" t="s">
        <v>1</v>
      </c>
      <c r="E22" s="102">
        <f>2*PI()*E21/0.02</f>
        <v>4.3668137884898123E-2</v>
      </c>
      <c r="F22" s="100" t="s">
        <v>2</v>
      </c>
      <c r="G22" s="101">
        <f>2*PI()*G21/0.02</f>
        <v>6.81725605828985E-2</v>
      </c>
      <c r="H22" s="96" t="s">
        <v>2</v>
      </c>
      <c r="I22" s="3" t="s">
        <v>50</v>
      </c>
    </row>
    <row r="23" spans="2:14" x14ac:dyDescent="0.25">
      <c r="B23" s="19"/>
      <c r="C23" s="20"/>
      <c r="D23" s="91" t="s">
        <v>3</v>
      </c>
      <c r="E23" s="102">
        <f>E22*180/PI()</f>
        <v>2.5019999999999998</v>
      </c>
      <c r="F23" s="100" t="s">
        <v>4</v>
      </c>
      <c r="G23" s="101">
        <f>G22*180/PI()</f>
        <v>3.9059999999999997</v>
      </c>
      <c r="H23" s="96" t="s">
        <v>4</v>
      </c>
      <c r="I23" s="76" t="s">
        <v>42</v>
      </c>
    </row>
    <row r="24" spans="2:14" ht="15.75" thickBot="1" x14ac:dyDescent="0.3">
      <c r="B24" s="42" t="s">
        <v>21</v>
      </c>
      <c r="C24" s="45"/>
      <c r="D24" s="91" t="s">
        <v>3</v>
      </c>
      <c r="E24" s="102">
        <v>2.782</v>
      </c>
      <c r="F24" s="100" t="s">
        <v>4</v>
      </c>
      <c r="G24" s="97">
        <v>4.1870000000000003</v>
      </c>
      <c r="H24" s="100" t="s">
        <v>4</v>
      </c>
      <c r="I24" s="77"/>
    </row>
    <row r="25" spans="2:14" ht="24" thickBot="1" x14ac:dyDescent="0.4">
      <c r="B25" s="21" t="s">
        <v>37</v>
      </c>
      <c r="C25" s="22"/>
      <c r="D25" s="23"/>
      <c r="E25" s="103"/>
      <c r="F25" s="104"/>
      <c r="G25" s="104"/>
      <c r="H25" s="105"/>
      <c r="I25" s="81" t="s">
        <v>48</v>
      </c>
      <c r="N25" s="1"/>
    </row>
    <row r="26" spans="2:14" x14ac:dyDescent="0.25">
      <c r="B26" s="51" t="s">
        <v>19</v>
      </c>
      <c r="C26" s="52"/>
      <c r="D26" s="53"/>
      <c r="E26" s="111" t="s">
        <v>17</v>
      </c>
      <c r="F26" s="112"/>
      <c r="G26" s="113" t="s">
        <v>18</v>
      </c>
      <c r="H26" s="114"/>
      <c r="I26" s="14"/>
    </row>
    <row r="27" spans="2:14" x14ac:dyDescent="0.25">
      <c r="B27" s="54"/>
      <c r="C27" s="55"/>
      <c r="D27" s="91" t="s">
        <v>7</v>
      </c>
      <c r="E27" s="95">
        <v>15.92</v>
      </c>
      <c r="F27" s="96" t="s">
        <v>14</v>
      </c>
      <c r="G27" s="97">
        <v>16.93</v>
      </c>
      <c r="H27" s="98" t="s">
        <v>14</v>
      </c>
      <c r="I27" s="3" t="s">
        <v>51</v>
      </c>
    </row>
    <row r="28" spans="2:14" x14ac:dyDescent="0.25">
      <c r="B28" s="29"/>
      <c r="C28" s="56"/>
      <c r="D28" s="91" t="s">
        <v>16</v>
      </c>
      <c r="E28" s="95">
        <f>E27/$F$4</f>
        <v>9.9500000000000005E-2</v>
      </c>
      <c r="F28" s="96" t="s">
        <v>25</v>
      </c>
      <c r="G28" s="97">
        <f>G27/$F$4</f>
        <v>0.1058125</v>
      </c>
      <c r="H28" s="98" t="s">
        <v>25</v>
      </c>
      <c r="I28" s="3"/>
    </row>
    <row r="29" spans="2:14" x14ac:dyDescent="0.25">
      <c r="B29" s="57"/>
      <c r="C29" s="58"/>
      <c r="D29" s="91" t="s">
        <v>28</v>
      </c>
      <c r="E29" s="99">
        <v>0.06</v>
      </c>
      <c r="F29" s="100" t="s">
        <v>25</v>
      </c>
      <c r="G29" s="97">
        <v>0.1</v>
      </c>
      <c r="H29" s="96" t="s">
        <v>25</v>
      </c>
      <c r="I29" s="3" t="s">
        <v>31</v>
      </c>
    </row>
    <row r="30" spans="2:14" ht="30" x14ac:dyDescent="0.25">
      <c r="B30" s="42" t="s">
        <v>27</v>
      </c>
      <c r="C30" s="43"/>
      <c r="D30" s="44"/>
      <c r="E30" s="99">
        <f>(E29+E28)*$F$5</f>
        <v>6.38</v>
      </c>
      <c r="F30" s="100" t="s">
        <v>14</v>
      </c>
      <c r="G30" s="101">
        <f>(G29+G28)*$F$5</f>
        <v>8.2324999999999999</v>
      </c>
      <c r="H30" s="100" t="s">
        <v>14</v>
      </c>
      <c r="I30" s="39" t="s">
        <v>38</v>
      </c>
    </row>
    <row r="31" spans="2:14" x14ac:dyDescent="0.25">
      <c r="B31" s="33" t="s">
        <v>20</v>
      </c>
      <c r="C31" s="34"/>
      <c r="D31" s="91" t="s">
        <v>32</v>
      </c>
      <c r="E31" s="99">
        <v>5433</v>
      </c>
      <c r="F31" s="100" t="s">
        <v>36</v>
      </c>
      <c r="G31" s="97">
        <v>7431</v>
      </c>
      <c r="H31" s="96" t="s">
        <v>36</v>
      </c>
      <c r="I31" s="3" t="s">
        <v>35</v>
      </c>
    </row>
    <row r="32" spans="2:14" x14ac:dyDescent="0.25">
      <c r="B32" s="35"/>
      <c r="C32" s="36"/>
      <c r="D32" s="91" t="s">
        <v>33</v>
      </c>
      <c r="E32" s="99">
        <v>5829</v>
      </c>
      <c r="F32" s="100" t="s">
        <v>36</v>
      </c>
      <c r="G32" s="97">
        <v>8142</v>
      </c>
      <c r="H32" s="96" t="s">
        <v>36</v>
      </c>
      <c r="I32" s="3" t="s">
        <v>34</v>
      </c>
    </row>
    <row r="33" spans="1:9" x14ac:dyDescent="0.25">
      <c r="B33" s="35"/>
      <c r="C33" s="36"/>
      <c r="D33" s="91" t="s">
        <v>26</v>
      </c>
      <c r="E33" s="102">
        <f>(E32-E31)*0.000001</f>
        <v>3.9599999999999998E-4</v>
      </c>
      <c r="F33" s="100" t="s">
        <v>0</v>
      </c>
      <c r="G33" s="102">
        <f>(G32-G31)*0.000001</f>
        <v>7.1099999999999994E-4</v>
      </c>
      <c r="H33" s="96" t="s">
        <v>0</v>
      </c>
      <c r="I33" s="3"/>
    </row>
    <row r="34" spans="1:9" x14ac:dyDescent="0.25">
      <c r="B34" s="35"/>
      <c r="C34" s="36"/>
      <c r="D34" s="91" t="s">
        <v>1</v>
      </c>
      <c r="E34" s="102">
        <f>2*PI()*E33/0.02</f>
        <v>0.12440706908215581</v>
      </c>
      <c r="F34" s="100" t="s">
        <v>2</v>
      </c>
      <c r="G34" s="101">
        <f>2*PI()*G33/0.02</f>
        <v>0.22336723767023428</v>
      </c>
      <c r="H34" s="96" t="s">
        <v>2</v>
      </c>
      <c r="I34" s="3"/>
    </row>
    <row r="35" spans="1:9" ht="15" customHeight="1" x14ac:dyDescent="0.25">
      <c r="B35" s="37"/>
      <c r="C35" s="38"/>
      <c r="D35" s="91" t="s">
        <v>3</v>
      </c>
      <c r="E35" s="102">
        <f>E34*180/PI()</f>
        <v>7.1280000000000001</v>
      </c>
      <c r="F35" s="100" t="s">
        <v>4</v>
      </c>
      <c r="G35" s="101">
        <f>G34*180/PI()</f>
        <v>12.797999999999998</v>
      </c>
      <c r="H35" s="96" t="s">
        <v>4</v>
      </c>
      <c r="I35" s="76" t="s">
        <v>46</v>
      </c>
    </row>
    <row r="36" spans="1:9" x14ac:dyDescent="0.25">
      <c r="B36" s="17" t="s">
        <v>21</v>
      </c>
      <c r="C36" s="18"/>
      <c r="D36" s="91" t="s">
        <v>3</v>
      </c>
      <c r="E36" s="102">
        <v>7.4219999999999997</v>
      </c>
      <c r="F36" s="100" t="s">
        <v>4</v>
      </c>
      <c r="G36" s="97">
        <v>10.068</v>
      </c>
      <c r="H36" s="100" t="s">
        <v>4</v>
      </c>
      <c r="I36" s="80"/>
    </row>
    <row r="37" spans="1:9" ht="15.75" thickBot="1" x14ac:dyDescent="0.3">
      <c r="B37" s="40"/>
      <c r="C37" s="41"/>
      <c r="D37" s="7"/>
      <c r="E37" s="102"/>
      <c r="F37" s="106"/>
      <c r="G37" s="101"/>
      <c r="H37" s="107"/>
      <c r="I37" s="78"/>
    </row>
    <row r="38" spans="1:9" ht="24" thickBot="1" x14ac:dyDescent="0.4">
      <c r="B38" s="21" t="s">
        <v>39</v>
      </c>
      <c r="C38" s="22"/>
      <c r="D38" s="23"/>
      <c r="E38" s="103"/>
      <c r="F38" s="104"/>
      <c r="G38" s="104"/>
      <c r="H38" s="105"/>
      <c r="I38" s="81" t="s">
        <v>49</v>
      </c>
    </row>
    <row r="39" spans="1:9" x14ac:dyDescent="0.25">
      <c r="B39" s="30" t="s">
        <v>19</v>
      </c>
      <c r="C39" s="31"/>
      <c r="D39" s="32"/>
      <c r="E39" s="111" t="s">
        <v>18</v>
      </c>
      <c r="F39" s="112"/>
      <c r="G39" s="113" t="s">
        <v>18</v>
      </c>
      <c r="H39" s="114"/>
      <c r="I39" s="14"/>
    </row>
    <row r="40" spans="1:9" x14ac:dyDescent="0.25">
      <c r="B40" s="54"/>
      <c r="C40" s="55"/>
      <c r="D40" s="91" t="s">
        <v>7</v>
      </c>
      <c r="E40" s="95">
        <v>15.92</v>
      </c>
      <c r="F40" s="96" t="s">
        <v>14</v>
      </c>
      <c r="G40" s="97">
        <v>15.92</v>
      </c>
      <c r="H40" s="98" t="s">
        <v>14</v>
      </c>
      <c r="I40" s="3" t="s">
        <v>51</v>
      </c>
    </row>
    <row r="41" spans="1:9" x14ac:dyDescent="0.25">
      <c r="B41" s="29"/>
      <c r="C41" s="56"/>
      <c r="D41" s="91" t="s">
        <v>16</v>
      </c>
      <c r="E41" s="95">
        <f>E40/$F$4</f>
        <v>9.9500000000000005E-2</v>
      </c>
      <c r="F41" s="96" t="s">
        <v>25</v>
      </c>
      <c r="G41" s="97">
        <f>G40/$F$4</f>
        <v>9.9500000000000005E-2</v>
      </c>
      <c r="H41" s="98" t="s">
        <v>25</v>
      </c>
      <c r="I41" s="3"/>
    </row>
    <row r="42" spans="1:9" ht="15.75" thickBot="1" x14ac:dyDescent="0.3">
      <c r="B42" s="59"/>
      <c r="C42" s="60"/>
      <c r="D42" s="92" t="s">
        <v>28</v>
      </c>
      <c r="E42" s="99">
        <v>0.06</v>
      </c>
      <c r="F42" s="100" t="s">
        <v>25</v>
      </c>
      <c r="G42" s="97">
        <v>0.1</v>
      </c>
      <c r="H42" s="96" t="s">
        <v>25</v>
      </c>
      <c r="I42" s="3" t="s">
        <v>31</v>
      </c>
    </row>
    <row r="43" spans="1:9" ht="30.75" thickBot="1" x14ac:dyDescent="0.3">
      <c r="A43" s="47"/>
      <c r="B43" s="48" t="s">
        <v>27</v>
      </c>
      <c r="C43" s="49"/>
      <c r="D43" s="50"/>
      <c r="E43" s="99">
        <f>(E42+E41)*$F$5</f>
        <v>6.38</v>
      </c>
      <c r="F43" s="100" t="s">
        <v>14</v>
      </c>
      <c r="G43" s="101">
        <f>(G42+G41)*$F$5</f>
        <v>7.98</v>
      </c>
      <c r="H43" s="100" t="s">
        <v>14</v>
      </c>
      <c r="I43" s="39" t="s">
        <v>40</v>
      </c>
    </row>
    <row r="44" spans="1:9" x14ac:dyDescent="0.25">
      <c r="B44" s="61" t="s">
        <v>20</v>
      </c>
      <c r="C44" s="62"/>
      <c r="D44" s="93" t="s">
        <v>32</v>
      </c>
      <c r="E44" s="99">
        <v>5076</v>
      </c>
      <c r="F44" s="100" t="s">
        <v>36</v>
      </c>
      <c r="G44" s="97">
        <v>7434</v>
      </c>
      <c r="H44" s="96" t="s">
        <v>36</v>
      </c>
      <c r="I44" s="3" t="s">
        <v>35</v>
      </c>
    </row>
    <row r="45" spans="1:9" x14ac:dyDescent="0.25">
      <c r="B45" s="27"/>
      <c r="C45" s="28"/>
      <c r="D45" s="91" t="s">
        <v>33</v>
      </c>
      <c r="E45" s="99">
        <v>5746</v>
      </c>
      <c r="F45" s="100" t="s">
        <v>36</v>
      </c>
      <c r="G45" s="97">
        <v>8114</v>
      </c>
      <c r="H45" s="96" t="s">
        <v>36</v>
      </c>
      <c r="I45" s="3" t="s">
        <v>34</v>
      </c>
    </row>
    <row r="46" spans="1:9" x14ac:dyDescent="0.25">
      <c r="B46" s="27"/>
      <c r="C46" s="28"/>
      <c r="D46" s="91" t="s">
        <v>26</v>
      </c>
      <c r="E46" s="102">
        <f>(E45-E44)*0.000001</f>
        <v>6.7000000000000002E-4</v>
      </c>
      <c r="F46" s="100" t="s">
        <v>0</v>
      </c>
      <c r="G46" s="102">
        <f>(G45-G44)*0.000001</f>
        <v>6.7999999999999994E-4</v>
      </c>
      <c r="H46" s="96" t="s">
        <v>0</v>
      </c>
      <c r="I46" s="3"/>
    </row>
    <row r="47" spans="1:9" x14ac:dyDescent="0.25">
      <c r="B47" s="27"/>
      <c r="C47" s="28"/>
      <c r="D47" s="91" t="s">
        <v>1</v>
      </c>
      <c r="E47" s="102">
        <f>2*PI()*E46/0.02</f>
        <v>0.21048670779051612</v>
      </c>
      <c r="F47" s="100" t="s">
        <v>2</v>
      </c>
      <c r="G47" s="101">
        <f>2*PI()*G46/0.02</f>
        <v>0.21362830044410591</v>
      </c>
      <c r="H47" s="96" t="s">
        <v>2</v>
      </c>
      <c r="I47" s="3"/>
    </row>
    <row r="48" spans="1:9" x14ac:dyDescent="0.25">
      <c r="B48" s="19"/>
      <c r="C48" s="20"/>
      <c r="D48" s="91" t="s">
        <v>3</v>
      </c>
      <c r="E48" s="102">
        <f>E47*180/PI()</f>
        <v>12.059999999999999</v>
      </c>
      <c r="F48" s="100" t="s">
        <v>4</v>
      </c>
      <c r="G48" s="101">
        <f>G47*180/PI()</f>
        <v>12.239999999999998</v>
      </c>
      <c r="H48" s="96" t="s">
        <v>4</v>
      </c>
      <c r="I48" s="76" t="s">
        <v>45</v>
      </c>
    </row>
    <row r="49" spans="2:9" ht="33.75" customHeight="1" thickBot="1" x14ac:dyDescent="0.3">
      <c r="B49" s="63" t="s">
        <v>21</v>
      </c>
      <c r="C49" s="64"/>
      <c r="D49" s="94" t="s">
        <v>3</v>
      </c>
      <c r="E49" s="108">
        <v>8.8409999999999993</v>
      </c>
      <c r="F49" s="109" t="s">
        <v>4</v>
      </c>
      <c r="G49" s="110">
        <v>9.7579999999999991</v>
      </c>
      <c r="H49" s="109" t="s">
        <v>4</v>
      </c>
      <c r="I49" s="78"/>
    </row>
  </sheetData>
  <mergeCells count="30">
    <mergeCell ref="E14:F14"/>
    <mergeCell ref="G14:H14"/>
    <mergeCell ref="I23:I24"/>
    <mergeCell ref="I48:I49"/>
    <mergeCell ref="I35:I37"/>
    <mergeCell ref="B44:C48"/>
    <mergeCell ref="B49:C49"/>
    <mergeCell ref="B38:D38"/>
    <mergeCell ref="B25:D25"/>
    <mergeCell ref="A1:I1"/>
    <mergeCell ref="E12:F12"/>
    <mergeCell ref="G12:H12"/>
    <mergeCell ref="E39:F39"/>
    <mergeCell ref="G39:H39"/>
    <mergeCell ref="E26:F26"/>
    <mergeCell ref="B43:D43"/>
    <mergeCell ref="B30:D30"/>
    <mergeCell ref="B26:D26"/>
    <mergeCell ref="B24:C24"/>
    <mergeCell ref="B19:C23"/>
    <mergeCell ref="B18:D18"/>
    <mergeCell ref="B27:C29"/>
    <mergeCell ref="B40:C42"/>
    <mergeCell ref="B36:C37"/>
    <mergeCell ref="A2:I2"/>
    <mergeCell ref="B14:D14"/>
    <mergeCell ref="B13:D13"/>
    <mergeCell ref="E13:H13"/>
    <mergeCell ref="B15:C17"/>
    <mergeCell ref="G26:H26"/>
  </mergeCells>
  <hyperlinks>
    <hyperlink ref="B7" r:id="rId1" display="Skss@HVDC terminals"/>
  </hyperlinks>
  <pageMargins left="0.7" right="0.7" top="0.75" bottom="0.75" header="0.3" footer="0.3"/>
  <pageSetup paperSize="9" orientation="portrait"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DigSILENT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 Constantin</dc:creator>
  <cp:lastModifiedBy>Adrian Constantin</cp:lastModifiedBy>
  <dcterms:created xsi:type="dcterms:W3CDTF">2020-12-16T12:01:52Z</dcterms:created>
  <dcterms:modified xsi:type="dcterms:W3CDTF">2020-12-16T14:50:24Z</dcterms:modified>
</cp:coreProperties>
</file>